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2 кв на сервер " sheetId="1" r:id="rId1"/>
    <sheet name="Лист1" sheetId="2" r:id="rId2"/>
  </sheets>
  <definedNames>
    <definedName name="_xlnm._FilterDatabase" localSheetId="0" hidden="1">'2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<sst xmlns="http://schemas.openxmlformats.org/spreadsheetml/2006/main" count="83" uniqueCount="36">
  <si>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</si>
  <si>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</si>
  <si>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</si>
  <si>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</si>
  <si>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</si>
  <si>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</si>
  <si>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</si>
  <si>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</si>
  <si>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</si>
  <si>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</si>
  <si>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</si>
  <si>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</si>
  <si>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</si>
  <si>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</si>
  <si>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</si>
  <si>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</si>
  <si>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</si>
  <si>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</si>
  <si>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ОССЗ</t>
  </si>
  <si>
    <t>Карельский продукт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</si>
  <si>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</si>
  <si>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</si>
  <si>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</si>
  <si>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</si>
  <si>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</si>
  <si>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</si>
  <si>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</si>
  <si>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</si>
  <si>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</si>
  <si>
    <t>АМКОДОР -ОНЕГО</t>
  </si>
  <si>
    <t xml:space="preserve"> Величина резервируемой максимальной мощности за 2 квартал 2023 г</t>
  </si>
  <si>
    <t>Данные об усредненной за квартал величине резервируемой максимальной мощности за 2 кв. 2023г по уровню напряжения</t>
  </si>
  <si>
    <t>Резервируемая мощность,   на 01.04.23</t>
  </si>
  <si>
    <t>Резервируемая мощность,   на 01.05.23</t>
  </si>
  <si>
    <t>Резервируемая мощность,   на 01.06.23</t>
  </si>
  <si>
    <t xml:space="preserve">Средняя резервируемая мощность, за 2 кв 2023г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</si>
</sst>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selection activeCell="K25" sqref="K25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1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6" spans="1:9" ht="11.25" customHeight="1">
      <c r="A6" s="36" t="s">
        <v>0</v>
      </c>
      <c r="B6" s="37"/>
      <c r="C6" s="38"/>
      <c r="D6" s="42" t="s">
        <v>1</v>
      </c>
      <c r="E6" s="42" t="s">
        <v>6</v>
      </c>
      <c r="F6" s="42" t="s">
        <v>32</v>
      </c>
      <c r="G6" s="42" t="s">
        <v>33</v>
      </c>
      <c r="H6" s="42" t="s">
        <v>34</v>
      </c>
      <c r="I6" s="42" t="s">
        <v>35</v>
      </c>
    </row>
    <row r="7" spans="1:18" ht="43.5" customHeight="1">
      <c r="A7" s="39"/>
      <c r="B7" s="40"/>
      <c r="C7" s="41"/>
      <c r="D7" s="43"/>
      <c r="E7" s="43"/>
      <c r="F7" s="43"/>
      <c r="G7" s="44"/>
      <c r="H7" s="44"/>
      <c r="I7" s="44"/>
      <c r="N7" s="1"/>
      <c r="O7" s="1"/>
      <c r="P7" s="1"/>
      <c r="Q7" s="1"/>
      <c r="R7" s="1"/>
    </row>
    <row r="8" spans="1:18" ht="11.25" customHeight="1">
      <c r="A8" s="56"/>
      <c r="B8" s="56"/>
      <c r="C8" s="5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54" t="s">
        <v>7</v>
      </c>
      <c r="B9" s="55"/>
      <c r="C9" s="55"/>
      <c r="D9" s="2" t="s">
        <v>4</v>
      </c>
      <c r="E9" s="16">
        <v>1400</v>
      </c>
      <c r="F9" s="16">
        <f>E9-Лист1!D2</f>
        <v>854</v>
      </c>
      <c r="G9" s="16">
        <f>E9-Лист1!E2</f>
        <v>885</v>
      </c>
      <c r="H9" s="27">
        <f>E9-Лист1!F2</f>
        <v>882.4390243902438</v>
      </c>
      <c r="I9" s="3">
        <f>(F9+G9+H9)/3</f>
        <v>873.8130081300814</v>
      </c>
      <c r="N9" s="1"/>
      <c r="O9" s="1"/>
      <c r="P9" s="1"/>
      <c r="Q9" s="1"/>
      <c r="R9" s="1"/>
    </row>
    <row r="10" spans="1:18" ht="11.25" customHeight="1">
      <c r="A10" s="45" t="s">
        <v>15</v>
      </c>
      <c r="B10" s="46"/>
      <c r="C10" s="46"/>
      <c r="D10" s="2" t="s">
        <v>4</v>
      </c>
      <c r="E10" s="16">
        <v>1030</v>
      </c>
      <c r="F10" s="16">
        <f>E10-Лист1!D3</f>
        <v>975</v>
      </c>
      <c r="G10" s="16">
        <f>E10-Лист1!E3</f>
        <v>1003</v>
      </c>
      <c r="H10" s="27">
        <f>E10-Лист1!F3</f>
        <v>990</v>
      </c>
      <c r="I10" s="3">
        <f aca="true" t="shared" si="0" ref="I10:I23">(F10+G10+H10)/3</f>
        <v>989.3333333333334</v>
      </c>
      <c r="N10" s="4"/>
      <c r="O10" s="5"/>
      <c r="P10" s="5"/>
      <c r="Q10" s="5"/>
      <c r="R10" s="5"/>
    </row>
    <row r="11" spans="1:18" ht="11.25" customHeight="1">
      <c r="A11" s="45" t="s">
        <v>8</v>
      </c>
      <c r="B11" s="46"/>
      <c r="C11" s="46"/>
      <c r="D11" s="2" t="s">
        <v>4</v>
      </c>
      <c r="E11" s="16">
        <v>940</v>
      </c>
      <c r="F11" s="16">
        <f>E11-Лист1!D4</f>
        <v>940</v>
      </c>
      <c r="G11" s="16">
        <f>E11-Лист1!E4</f>
        <v>940</v>
      </c>
      <c r="H11" s="27">
        <f>E11-Лист1!F4</f>
        <v>940</v>
      </c>
      <c r="I11" s="3">
        <f t="shared" si="0"/>
        <v>940</v>
      </c>
      <c r="N11" s="4"/>
      <c r="O11" s="5"/>
      <c r="P11" s="5"/>
      <c r="Q11" s="5"/>
      <c r="R11" s="5"/>
    </row>
    <row r="12" spans="1:9" ht="11.25" customHeight="1">
      <c r="A12" s="45" t="s">
        <v>16</v>
      </c>
      <c r="B12" s="46"/>
      <c r="C12" s="46"/>
      <c r="D12" s="2" t="s">
        <v>4</v>
      </c>
      <c r="E12" s="16">
        <v>1195</v>
      </c>
      <c r="F12" s="16">
        <f>E12-Лист1!D5</f>
        <v>1147</v>
      </c>
      <c r="G12" s="16">
        <f>E12-Лист1!E5</f>
        <v>1145</v>
      </c>
      <c r="H12" s="27">
        <f>E12-Лист1!F5</f>
        <v>1147.1951219512196</v>
      </c>
      <c r="I12" s="3">
        <f t="shared" si="0"/>
        <v>1146.3983739837397</v>
      </c>
    </row>
    <row r="13" spans="1:9" ht="11.25" customHeight="1">
      <c r="A13" s="45" t="s">
        <v>9</v>
      </c>
      <c r="B13" s="46"/>
      <c r="C13" s="46"/>
      <c r="D13" s="2" t="s">
        <v>4</v>
      </c>
      <c r="E13" s="16">
        <v>3232</v>
      </c>
      <c r="F13" s="16">
        <f>E13-Лист1!D6</f>
        <v>2904</v>
      </c>
      <c r="G13" s="16">
        <f>E13-Лист1!E6</f>
        <v>2982</v>
      </c>
      <c r="H13" s="27">
        <f>E13-Лист1!F6</f>
        <v>2950.048780487805</v>
      </c>
      <c r="I13" s="3">
        <f t="shared" si="0"/>
        <v>2945.349593495935</v>
      </c>
    </row>
    <row r="14" spans="1:9" ht="11.25" customHeight="1">
      <c r="A14" s="45" t="s">
        <v>29</v>
      </c>
      <c r="B14" s="46"/>
      <c r="C14" s="46"/>
      <c r="D14" s="2" t="s">
        <v>5</v>
      </c>
      <c r="E14" s="16">
        <v>10000</v>
      </c>
      <c r="F14" s="16">
        <f>E14-Лист1!D7</f>
        <v>9661</v>
      </c>
      <c r="G14" s="16">
        <f>E14-Лист1!E7</f>
        <v>9755</v>
      </c>
      <c r="H14" s="27">
        <f>E14-Лист1!F7</f>
        <v>9715.121951219513</v>
      </c>
      <c r="I14" s="3">
        <f t="shared" si="0"/>
        <v>9710.373983739837</v>
      </c>
    </row>
    <row r="15" spans="1:12" ht="11.25" customHeight="1">
      <c r="A15" s="45" t="s">
        <v>20</v>
      </c>
      <c r="B15" s="46"/>
      <c r="C15" s="46"/>
      <c r="D15" s="7" t="s">
        <v>4</v>
      </c>
      <c r="E15" s="28">
        <v>910</v>
      </c>
      <c r="F15" s="32">
        <f>E15-Лист1!D8</f>
        <v>747</v>
      </c>
      <c r="G15" s="32">
        <f>E15-Лист1!E8</f>
        <v>738</v>
      </c>
      <c r="H15" s="33">
        <f>E15-Лист1!F8</f>
        <v>746.5853658536585</v>
      </c>
      <c r="I15" s="3">
        <f t="shared" si="0"/>
        <v>743.8617886178862</v>
      </c>
      <c r="J15" s="6"/>
      <c r="K15" s="6"/>
      <c r="L15" s="6"/>
    </row>
    <row r="16" spans="1:12" s="8" customFormat="1" ht="11.25" customHeight="1">
      <c r="A16" s="45" t="s">
        <v>17</v>
      </c>
      <c r="B16" s="46"/>
      <c r="C16" s="46"/>
      <c r="D16" s="7" t="s">
        <v>4</v>
      </c>
      <c r="E16" s="28">
        <v>810</v>
      </c>
      <c r="F16" s="32">
        <f>E16-Лист1!D9</f>
        <v>804</v>
      </c>
      <c r="G16" s="32">
        <f>E16-Лист1!E9</f>
        <v>803</v>
      </c>
      <c r="H16" s="33">
        <f>E16-Лист1!F9</f>
        <v>803.6585365853658</v>
      </c>
      <c r="I16" s="3">
        <f t="shared" si="0"/>
        <v>803.5528455284552</v>
      </c>
      <c r="J16" s="6"/>
      <c r="K16" s="6"/>
      <c r="L16" s="6"/>
    </row>
    <row r="17" spans="1:9" s="8" customFormat="1" ht="11.25" customHeight="1">
      <c r="A17" s="45" t="s">
        <v>10</v>
      </c>
      <c r="B17" s="46"/>
      <c r="C17" s="46"/>
      <c r="D17" s="7" t="s">
        <v>4</v>
      </c>
      <c r="E17" s="28">
        <v>800</v>
      </c>
      <c r="F17" s="32">
        <f>E17-Лист1!D10</f>
        <v>757</v>
      </c>
      <c r="G17" s="32">
        <f>E17-Лист1!E10</f>
        <v>767</v>
      </c>
      <c r="H17" s="33">
        <f>E17-Лист1!F10</f>
        <v>762.9268292682926</v>
      </c>
      <c r="I17" s="3">
        <f t="shared" si="0"/>
        <v>762.308943089431</v>
      </c>
    </row>
    <row r="18" spans="1:9" s="8" customFormat="1" ht="11.25" customHeight="1">
      <c r="A18" s="49" t="s">
        <v>11</v>
      </c>
      <c r="B18" s="50"/>
      <c r="C18" s="50"/>
      <c r="D18" s="7" t="s">
        <v>4</v>
      </c>
      <c r="E18" s="28">
        <v>1030</v>
      </c>
      <c r="F18" s="32">
        <f>E18-Лист1!D11</f>
        <v>1028</v>
      </c>
      <c r="G18" s="32">
        <f>E18-Лист1!E11</f>
        <v>1028</v>
      </c>
      <c r="H18" s="33">
        <f>E18-Лист1!F11</f>
        <v>1028.0487804878048</v>
      </c>
      <c r="I18" s="3">
        <f t="shared" si="0"/>
        <v>1028.0162601626016</v>
      </c>
    </row>
    <row r="19" spans="1:9" s="8" customFormat="1" ht="11.25" customHeight="1">
      <c r="A19" s="49" t="s">
        <v>13</v>
      </c>
      <c r="B19" s="50"/>
      <c r="C19" s="50"/>
      <c r="D19" s="2" t="s">
        <v>4</v>
      </c>
      <c r="E19" s="28">
        <v>1200</v>
      </c>
      <c r="F19" s="32">
        <f>E19-Лист1!D12</f>
        <v>1200</v>
      </c>
      <c r="G19" s="32">
        <f>E19-Лист1!E12</f>
        <v>1200</v>
      </c>
      <c r="H19" s="33">
        <f>E19-Лист1!F12</f>
        <v>1200</v>
      </c>
      <c r="I19" s="3">
        <f t="shared" si="0"/>
        <v>1200</v>
      </c>
    </row>
    <row r="20" spans="1:9" s="8" customFormat="1" ht="11.25" customHeight="1">
      <c r="A20" s="54" t="s">
        <v>12</v>
      </c>
      <c r="B20" s="55"/>
      <c r="C20" s="55"/>
      <c r="D20" s="2" t="s">
        <v>4</v>
      </c>
      <c r="E20" s="16">
        <v>800</v>
      </c>
      <c r="F20" s="32">
        <f>E20-Лист1!D13</f>
        <v>766</v>
      </c>
      <c r="G20" s="32">
        <f>E20-Лист1!E13</f>
        <v>767</v>
      </c>
      <c r="H20" s="33">
        <f>E20-Лист1!F13</f>
        <v>767.3170731707316</v>
      </c>
      <c r="I20" s="3">
        <f t="shared" si="0"/>
        <v>766.7723577235771</v>
      </c>
    </row>
    <row r="21" spans="1:9" s="8" customFormat="1" ht="11.25" customHeight="1">
      <c r="A21" s="49" t="s">
        <v>27</v>
      </c>
      <c r="B21" s="50"/>
      <c r="C21" s="57"/>
      <c r="D21" s="2" t="s">
        <v>4</v>
      </c>
      <c r="E21" s="16">
        <v>848.2</v>
      </c>
      <c r="F21" s="32">
        <f>E21-Лист1!D14</f>
        <v>643.2</v>
      </c>
      <c r="G21" s="32">
        <f>E21-Лист1!E14</f>
        <v>670.2</v>
      </c>
      <c r="H21" s="33">
        <f>E21-Лист1!F14</f>
        <v>661.3707317073171</v>
      </c>
      <c r="I21" s="3">
        <f t="shared" si="0"/>
        <v>658.2569105691058</v>
      </c>
    </row>
    <row r="22" spans="1:9" s="8" customFormat="1" ht="11.25" customHeight="1">
      <c r="A22" s="49" t="s">
        <v>18</v>
      </c>
      <c r="B22" s="50"/>
      <c r="C22" s="50"/>
      <c r="D22" s="7" t="s">
        <v>4</v>
      </c>
      <c r="E22" s="28">
        <v>2560</v>
      </c>
      <c r="F22" s="32">
        <f>E22-Лист1!D15</f>
        <v>1935</v>
      </c>
      <c r="G22" s="32">
        <f>E22-Лист1!E15</f>
        <v>2161</v>
      </c>
      <c r="H22" s="33">
        <f>E22-Лист1!F15</f>
        <v>2060.487804878049</v>
      </c>
      <c r="I22" s="3">
        <f t="shared" si="0"/>
        <v>2052.162601626016</v>
      </c>
    </row>
    <row r="23" spans="1:16" s="8" customFormat="1" ht="11.25" customHeight="1">
      <c r="A23" s="51" t="s">
        <v>21</v>
      </c>
      <c r="B23" s="52"/>
      <c r="C23" s="53"/>
      <c r="D23" s="9" t="s">
        <v>4</v>
      </c>
      <c r="E23" s="29">
        <v>2836</v>
      </c>
      <c r="F23" s="32">
        <f>E23-Лист1!D16</f>
        <v>2666</v>
      </c>
      <c r="G23" s="32">
        <f>E23-Лист1!E16</f>
        <v>2618</v>
      </c>
      <c r="H23" s="33">
        <f>E23-Лист1!F16</f>
        <v>2646.731707317073</v>
      </c>
      <c r="I23" s="3">
        <f t="shared" si="0"/>
        <v>2643.5772357723577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51" t="s">
        <v>19</v>
      </c>
      <c r="B24" s="52"/>
      <c r="C24" s="53"/>
      <c r="D24" s="9" t="s">
        <v>4</v>
      </c>
      <c r="E24" s="29">
        <v>1230</v>
      </c>
      <c r="F24" s="16">
        <f>E24-Лист1!D17</f>
        <v>1230</v>
      </c>
      <c r="G24" s="16">
        <f>E24-Лист1!E17</f>
        <v>1230</v>
      </c>
      <c r="H24" s="27">
        <f>E24-Лист1!F17</f>
        <v>1230</v>
      </c>
      <c r="I24" s="23">
        <f aca="true" t="shared" si="1" ref="I24:I31">(F24+G24+H24)/3</f>
        <v>1230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51" t="s">
        <v>14</v>
      </c>
      <c r="B25" s="52"/>
      <c r="C25" s="53"/>
      <c r="D25" s="9" t="s">
        <v>4</v>
      </c>
      <c r="E25" s="29">
        <v>1630</v>
      </c>
      <c r="F25" s="16">
        <f>E25-Лист1!D18</f>
        <v>1447</v>
      </c>
      <c r="G25" s="16">
        <f>E25-Лист1!E18</f>
        <v>1522</v>
      </c>
      <c r="H25" s="27">
        <f>E25-Лист1!F18</f>
        <v>1488.0487804878048</v>
      </c>
      <c r="I25" s="23">
        <f t="shared" si="1"/>
        <v>1485.6829268292684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51" t="s">
        <v>22</v>
      </c>
      <c r="B26" s="52"/>
      <c r="C26" s="53"/>
      <c r="D26" s="9" t="s">
        <v>4</v>
      </c>
      <c r="E26" s="29">
        <v>1000</v>
      </c>
      <c r="F26" s="16">
        <f>E26-Лист1!D19</f>
        <v>935</v>
      </c>
      <c r="G26" s="16">
        <f>E26-Лист1!E19</f>
        <v>973</v>
      </c>
      <c r="H26" s="27">
        <f>E26-Лист1!F19</f>
        <v>955.1219512195122</v>
      </c>
      <c r="I26" s="23">
        <f t="shared" si="1"/>
        <v>954.3739837398374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51" t="s">
        <v>23</v>
      </c>
      <c r="B27" s="52"/>
      <c r="C27" s="53"/>
      <c r="D27" s="9" t="s">
        <v>4</v>
      </c>
      <c r="E27" s="29">
        <v>29532</v>
      </c>
      <c r="F27" s="16">
        <f>E27-Лист1!D20</f>
        <v>28742</v>
      </c>
      <c r="G27" s="16">
        <f>E27-Лист1!E20</f>
        <v>28899</v>
      </c>
      <c r="H27" s="27">
        <f>E27-Лист1!F20</f>
        <v>28837.853658536584</v>
      </c>
      <c r="I27" s="23">
        <f t="shared" si="1"/>
        <v>28826.284552845525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51" t="s">
        <v>24</v>
      </c>
      <c r="B28" s="52"/>
      <c r="C28" s="53"/>
      <c r="D28" s="9" t="s">
        <v>4</v>
      </c>
      <c r="E28" s="29">
        <v>14240</v>
      </c>
      <c r="F28" s="16">
        <f>E28-Лист1!D21</f>
        <v>13046</v>
      </c>
      <c r="G28" s="16">
        <f>E28-Лист1!E21</f>
        <v>13834</v>
      </c>
      <c r="H28" s="27">
        <f>E28-Лист1!F21</f>
        <v>13459.512195121952</v>
      </c>
      <c r="I28" s="23">
        <f t="shared" si="1"/>
        <v>13446.50406504065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51" t="s">
        <v>25</v>
      </c>
      <c r="B29" s="52"/>
      <c r="C29" s="53"/>
      <c r="D29" s="9" t="s">
        <v>4</v>
      </c>
      <c r="E29" s="29">
        <v>3300</v>
      </c>
      <c r="F29" s="16">
        <f>E29-Лист1!D22</f>
        <v>2967</v>
      </c>
      <c r="G29" s="16">
        <f>E29-Лист1!E22</f>
        <v>2919</v>
      </c>
      <c r="H29" s="27">
        <f>E29-Лист1!F22</f>
        <v>2951.7073170731705</v>
      </c>
      <c r="I29" s="23">
        <f t="shared" si="1"/>
        <v>2945.9024390243903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51" t="s">
        <v>26</v>
      </c>
      <c r="B30" s="52"/>
      <c r="C30" s="53"/>
      <c r="D30" s="9" t="s">
        <v>2</v>
      </c>
      <c r="E30" s="29">
        <v>2545</v>
      </c>
      <c r="F30" s="16">
        <f>E30-Лист1!D23</f>
        <v>227</v>
      </c>
      <c r="G30" s="16">
        <f>E30-Лист1!E23</f>
        <v>415</v>
      </c>
      <c r="H30" s="27">
        <f>E30-Лист1!F23</f>
        <v>375.24390243902417</v>
      </c>
      <c r="I30" s="23">
        <f t="shared" si="1"/>
        <v>339.08130081300806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51" t="s">
        <v>28</v>
      </c>
      <c r="B31" s="52"/>
      <c r="C31" s="53"/>
      <c r="D31" s="7" t="s">
        <v>4</v>
      </c>
      <c r="E31" s="29">
        <v>1000</v>
      </c>
      <c r="F31" s="16">
        <f>E31-Лист1!D24</f>
        <v>981</v>
      </c>
      <c r="G31" s="16">
        <f>E31-Лист1!E24</f>
        <v>999</v>
      </c>
      <c r="H31" s="27">
        <f>E31-Лист1!F24</f>
        <v>990.2439024390244</v>
      </c>
      <c r="I31" s="23">
        <f t="shared" si="1"/>
        <v>990.081300813008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7" t="s">
        <v>31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3:18" s="8" customFormat="1" ht="18">
      <c r="C33" s="1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42" t="s">
        <v>1</v>
      </c>
      <c r="E35" s="19"/>
      <c r="F35" s="42" t="str">
        <f>F6</f>
        <v>Резервируемая мощность,   на 01.04.23</v>
      </c>
      <c r="G35" s="42" t="str">
        <f>G6</f>
        <v>Резервируемая мощность,   на 01.05.23</v>
      </c>
      <c r="H35" s="42" t="str">
        <f>H6</f>
        <v>Резервируемая мощность,   на 01.06.23</v>
      </c>
      <c r="I35" s="42" t="str">
        <f>I6</f>
        <v>Средняя резервируемая мощность, за 2 кв 2023г   </v>
      </c>
    </row>
    <row r="36" spans="3:9" s="8" customFormat="1" ht="43.5" customHeight="1">
      <c r="C36" s="14"/>
      <c r="D36" s="43"/>
      <c r="E36" s="20"/>
      <c r="F36" s="43"/>
      <c r="G36" s="44"/>
      <c r="H36" s="44"/>
      <c r="I36" s="44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66714.2</v>
      </c>
      <c r="G38" s="3">
        <f>SUM(G9:G13,G15:G29)+G31</f>
        <v>68083.2</v>
      </c>
      <c r="H38" s="3">
        <f>SUM(H9:H13,H15:H29)+H31</f>
        <v>67499.29756097561</v>
      </c>
      <c r="I38" s="3">
        <f>SUM(I9:I13,I15:I29)+I31</f>
        <v>67432.2325203252</v>
      </c>
    </row>
    <row r="39" spans="4:9" ht="11.25">
      <c r="D39" s="16" t="s">
        <v>2</v>
      </c>
      <c r="E39" s="16"/>
      <c r="F39" s="3">
        <f>F30</f>
        <v>227</v>
      </c>
      <c r="G39" s="3">
        <f>G30</f>
        <v>415</v>
      </c>
      <c r="H39" s="3">
        <f>H30</f>
        <v>375.24390243902417</v>
      </c>
      <c r="I39" s="3">
        <f>I30</f>
        <v>339.08130081300806</v>
      </c>
    </row>
    <row r="40" spans="4:9" ht="11.25">
      <c r="D40" s="16" t="s">
        <v>5</v>
      </c>
      <c r="E40" s="16"/>
      <c r="F40" s="3">
        <f>F14</f>
        <v>9661</v>
      </c>
      <c r="G40" s="3">
        <f>G14</f>
        <v>9755</v>
      </c>
      <c r="H40" s="3">
        <f>H14</f>
        <v>9715.121951219513</v>
      </c>
      <c r="I40" s="3">
        <f>I14</f>
        <v>9710.373983739837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28:C28"/>
    <mergeCell ref="A29:C29"/>
    <mergeCell ref="A30:C30"/>
    <mergeCell ref="A31:C31"/>
    <mergeCell ref="D35:D36"/>
    <mergeCell ref="F35:F36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0:C20"/>
    <mergeCell ref="A13:C13"/>
    <mergeCell ref="E6:E7"/>
    <mergeCell ref="P24:P25"/>
    <mergeCell ref="G6:G7"/>
    <mergeCell ref="H6:H7"/>
    <mergeCell ref="A11:C11"/>
    <mergeCell ref="A14:C14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3:R4"/>
    <mergeCell ref="A6:C7"/>
    <mergeCell ref="D6:D7"/>
    <mergeCell ref="I6:I7"/>
    <mergeCell ref="F6:F7"/>
    <mergeCell ref="A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H23" sqref="H23"/>
    </sheetView>
  </sheetViews>
  <sheetFormatPr defaultColWidth="9.33203125" defaultRowHeight="11.25"/>
  <cols>
    <col min="3" max="3" width="18.66015625" style="0" customWidth="1"/>
    <col min="4" max="4" width="12.16015625" style="0" bestFit="1" customWidth="1"/>
    <col min="5" max="5" width="9.5" style="0" bestFit="1" customWidth="1"/>
  </cols>
  <sheetData>
    <row r="1" spans="1:6" ht="11.25">
      <c r="A1" s="58"/>
      <c r="B1" s="56"/>
      <c r="C1" s="56"/>
      <c r="D1">
        <v>1</v>
      </c>
      <c r="E1">
        <v>2</v>
      </c>
      <c r="F1">
        <v>3</v>
      </c>
    </row>
    <row r="2" spans="1:13" ht="11.25" customHeight="1">
      <c r="A2" s="54" t="s">
        <v>7</v>
      </c>
      <c r="B2" s="55"/>
      <c r="C2" s="55"/>
      <c r="D2" s="25">
        <v>546</v>
      </c>
      <c r="E2" s="25">
        <v>515</v>
      </c>
      <c r="F2" s="24">
        <f>(D2+E2)/2.05</f>
        <v>517.5609756097562</v>
      </c>
      <c r="J2" s="22"/>
      <c r="K2" s="22"/>
      <c r="L2" s="8"/>
      <c r="M2" s="8"/>
    </row>
    <row r="3" spans="1:13" ht="11.25" customHeight="1">
      <c r="A3" s="45" t="s">
        <v>15</v>
      </c>
      <c r="B3" s="46"/>
      <c r="C3" s="46"/>
      <c r="D3" s="25">
        <v>55</v>
      </c>
      <c r="E3" s="25">
        <v>27</v>
      </c>
      <c r="F3" s="24">
        <f aca="true" t="shared" si="0" ref="F3:F24">(D3+E3)/2.05</f>
        <v>40</v>
      </c>
      <c r="J3" s="22"/>
      <c r="K3" s="22"/>
      <c r="L3" s="8"/>
      <c r="M3" s="8"/>
    </row>
    <row r="4" spans="1:13" ht="11.25" customHeight="1">
      <c r="A4" s="45" t="s">
        <v>8</v>
      </c>
      <c r="B4" s="46"/>
      <c r="C4" s="46"/>
      <c r="D4" s="25">
        <v>0</v>
      </c>
      <c r="E4" s="25">
        <v>0</v>
      </c>
      <c r="F4" s="24">
        <f t="shared" si="0"/>
        <v>0</v>
      </c>
      <c r="J4" s="22"/>
      <c r="K4" s="22"/>
      <c r="L4" s="8"/>
      <c r="M4" s="8"/>
    </row>
    <row r="5" spans="1:13" ht="11.25" customHeight="1">
      <c r="A5" s="45" t="s">
        <v>16</v>
      </c>
      <c r="B5" s="46"/>
      <c r="C5" s="46"/>
      <c r="D5" s="25">
        <v>48</v>
      </c>
      <c r="E5" s="25">
        <v>50</v>
      </c>
      <c r="F5" s="24">
        <f t="shared" si="0"/>
        <v>47.804878048780495</v>
      </c>
      <c r="G5" s="30"/>
      <c r="J5" s="22"/>
      <c r="K5" s="22"/>
      <c r="L5" s="8"/>
      <c r="M5" s="8"/>
    </row>
    <row r="6" spans="1:13" ht="11.25" customHeight="1">
      <c r="A6" s="45" t="s">
        <v>9</v>
      </c>
      <c r="B6" s="46"/>
      <c r="C6" s="46"/>
      <c r="D6" s="25">
        <v>328</v>
      </c>
      <c r="E6" s="25">
        <v>250</v>
      </c>
      <c r="F6" s="24">
        <f t="shared" si="0"/>
        <v>281.95121951219517</v>
      </c>
      <c r="G6" s="30"/>
      <c r="H6" s="8"/>
      <c r="I6" s="8"/>
      <c r="J6" s="22"/>
      <c r="K6" s="22"/>
      <c r="L6" s="8"/>
      <c r="M6" s="8"/>
    </row>
    <row r="7" spans="1:13" ht="11.25" customHeight="1">
      <c r="A7" s="45" t="s">
        <v>29</v>
      </c>
      <c r="B7" s="46"/>
      <c r="C7" s="46"/>
      <c r="D7" s="25">
        <v>339</v>
      </c>
      <c r="E7" s="25">
        <v>245</v>
      </c>
      <c r="F7" s="24">
        <f t="shared" si="0"/>
        <v>284.8780487804878</v>
      </c>
      <c r="G7" s="30"/>
      <c r="H7" s="8"/>
      <c r="I7" s="8"/>
      <c r="J7" s="22"/>
      <c r="K7" s="22"/>
      <c r="L7" s="8"/>
      <c r="M7" s="8"/>
    </row>
    <row r="8" spans="1:13" ht="11.25" customHeight="1">
      <c r="A8" s="45" t="s">
        <v>20</v>
      </c>
      <c r="B8" s="46"/>
      <c r="C8" s="46"/>
      <c r="D8" s="25">
        <v>163</v>
      </c>
      <c r="E8" s="25">
        <v>172</v>
      </c>
      <c r="F8" s="24">
        <f t="shared" si="0"/>
        <v>163.41463414634148</v>
      </c>
      <c r="G8" s="30"/>
      <c r="H8" s="8"/>
      <c r="I8" s="8"/>
      <c r="J8" s="22"/>
      <c r="K8" s="22"/>
      <c r="L8" s="8"/>
      <c r="M8" s="8"/>
    </row>
    <row r="9" spans="1:13" ht="11.25" customHeight="1">
      <c r="A9" s="45" t="s">
        <v>17</v>
      </c>
      <c r="B9" s="46"/>
      <c r="C9" s="46"/>
      <c r="D9" s="25">
        <v>6</v>
      </c>
      <c r="E9" s="25">
        <v>7</v>
      </c>
      <c r="F9" s="24">
        <f t="shared" si="0"/>
        <v>6.341463414634147</v>
      </c>
      <c r="G9" s="30"/>
      <c r="H9" s="8"/>
      <c r="I9" s="8"/>
      <c r="J9" s="22"/>
      <c r="K9" s="22"/>
      <c r="L9" s="8"/>
      <c r="M9" s="8"/>
    </row>
    <row r="10" spans="1:13" ht="11.25" customHeight="1">
      <c r="A10" s="45" t="s">
        <v>10</v>
      </c>
      <c r="B10" s="46"/>
      <c r="C10" s="46"/>
      <c r="D10" s="26">
        <v>43</v>
      </c>
      <c r="E10" s="25">
        <v>33</v>
      </c>
      <c r="F10" s="24">
        <f t="shared" si="0"/>
        <v>37.07317073170732</v>
      </c>
      <c r="G10" s="30"/>
      <c r="H10" s="8"/>
      <c r="I10" s="8"/>
      <c r="J10" s="22"/>
      <c r="K10" s="22"/>
      <c r="L10" s="8"/>
      <c r="M10" s="8"/>
    </row>
    <row r="11" spans="1:13" ht="11.25" customHeight="1">
      <c r="A11" s="49" t="s">
        <v>11</v>
      </c>
      <c r="B11" s="50"/>
      <c r="C11" s="50"/>
      <c r="D11" s="25">
        <v>2</v>
      </c>
      <c r="E11" s="25">
        <v>2</v>
      </c>
      <c r="F11" s="24">
        <f t="shared" si="0"/>
        <v>1.9512195121951221</v>
      </c>
      <c r="G11" s="30"/>
      <c r="H11" s="8"/>
      <c r="I11" s="8"/>
      <c r="J11" s="22"/>
      <c r="K11" s="22"/>
      <c r="L11" s="8"/>
      <c r="M11" s="8"/>
    </row>
    <row r="12" spans="1:13" ht="11.25" customHeight="1">
      <c r="A12" s="49" t="s">
        <v>13</v>
      </c>
      <c r="B12" s="50"/>
      <c r="C12" s="50"/>
      <c r="D12" s="25">
        <v>0</v>
      </c>
      <c r="E12" s="25">
        <v>0</v>
      </c>
      <c r="F12" s="24">
        <f t="shared" si="0"/>
        <v>0</v>
      </c>
      <c r="G12" s="30"/>
      <c r="H12" s="8"/>
      <c r="I12" s="8"/>
      <c r="J12" s="22"/>
      <c r="K12" s="22"/>
      <c r="L12" s="8"/>
      <c r="M12" s="8"/>
    </row>
    <row r="13" spans="1:13" ht="11.25">
      <c r="A13" s="54" t="s">
        <v>12</v>
      </c>
      <c r="B13" s="55"/>
      <c r="C13" s="55"/>
      <c r="D13" s="25">
        <v>34</v>
      </c>
      <c r="E13" s="25">
        <v>33</v>
      </c>
      <c r="F13" s="24">
        <f t="shared" si="0"/>
        <v>32.6829268292683</v>
      </c>
      <c r="G13" s="30"/>
      <c r="H13" s="8"/>
      <c r="I13" s="8"/>
      <c r="J13" s="22"/>
      <c r="K13" s="22"/>
      <c r="L13" s="8"/>
      <c r="M13" s="8"/>
    </row>
    <row r="14" spans="1:13" ht="11.25" customHeight="1">
      <c r="A14" s="49" t="s">
        <v>27</v>
      </c>
      <c r="B14" s="50"/>
      <c r="C14" s="50"/>
      <c r="D14" s="25">
        <v>205</v>
      </c>
      <c r="E14" s="25">
        <v>178</v>
      </c>
      <c r="F14" s="24">
        <f t="shared" si="0"/>
        <v>186.82926829268294</v>
      </c>
      <c r="G14" s="30"/>
      <c r="H14" s="8"/>
      <c r="I14" s="8"/>
      <c r="J14" s="22"/>
      <c r="K14" s="22"/>
      <c r="L14" s="8"/>
      <c r="M14" s="8"/>
    </row>
    <row r="15" spans="1:13" ht="11.25" customHeight="1">
      <c r="A15" s="49" t="s">
        <v>18</v>
      </c>
      <c r="B15" s="50"/>
      <c r="C15" s="50"/>
      <c r="D15" s="25">
        <v>625</v>
      </c>
      <c r="E15" s="25">
        <v>399</v>
      </c>
      <c r="F15" s="24">
        <f t="shared" si="0"/>
        <v>499.51219512195127</v>
      </c>
      <c r="G15" s="30"/>
      <c r="H15" s="8"/>
      <c r="I15" s="8"/>
      <c r="J15" s="22"/>
      <c r="K15" s="22"/>
      <c r="L15" s="8"/>
      <c r="M15" s="8"/>
    </row>
    <row r="16" spans="1:13" ht="11.25">
      <c r="A16" s="51" t="s">
        <v>21</v>
      </c>
      <c r="B16" s="52"/>
      <c r="C16" s="53"/>
      <c r="D16" s="25">
        <v>170</v>
      </c>
      <c r="E16" s="25">
        <v>218</v>
      </c>
      <c r="F16" s="24">
        <f t="shared" si="0"/>
        <v>189.26829268292684</v>
      </c>
      <c r="G16" s="30"/>
      <c r="H16" s="8"/>
      <c r="I16" s="8"/>
      <c r="J16" s="22"/>
      <c r="K16" s="22"/>
      <c r="L16" s="8"/>
      <c r="M16" s="8"/>
    </row>
    <row r="17" spans="1:13" ht="11.25">
      <c r="A17" s="51" t="s">
        <v>19</v>
      </c>
      <c r="B17" s="52"/>
      <c r="C17" s="53"/>
      <c r="D17" s="25">
        <v>0</v>
      </c>
      <c r="E17" s="25">
        <v>0</v>
      </c>
      <c r="F17" s="24">
        <f t="shared" si="0"/>
        <v>0</v>
      </c>
      <c r="G17" s="30"/>
      <c r="H17" s="8"/>
      <c r="I17" s="8"/>
      <c r="J17" s="22"/>
      <c r="K17" s="22"/>
      <c r="L17" s="8"/>
      <c r="M17" s="8"/>
    </row>
    <row r="18" spans="1:13" ht="11.25">
      <c r="A18" s="51" t="s">
        <v>14</v>
      </c>
      <c r="B18" s="52"/>
      <c r="C18" s="53"/>
      <c r="D18" s="25">
        <v>183</v>
      </c>
      <c r="E18" s="25">
        <v>108</v>
      </c>
      <c r="F18" s="24">
        <f t="shared" si="0"/>
        <v>141.95121951219514</v>
      </c>
      <c r="G18" s="30"/>
      <c r="H18" s="8"/>
      <c r="I18" s="8"/>
      <c r="J18" s="22"/>
      <c r="K18" s="22"/>
      <c r="L18" s="8"/>
      <c r="M18" s="8"/>
    </row>
    <row r="19" spans="1:11" ht="11.25">
      <c r="A19" s="51" t="s">
        <v>22</v>
      </c>
      <c r="B19" s="52"/>
      <c r="C19" s="53"/>
      <c r="D19" s="31">
        <v>65</v>
      </c>
      <c r="E19" s="25">
        <v>27</v>
      </c>
      <c r="F19" s="24">
        <f t="shared" si="0"/>
        <v>44.87804878048781</v>
      </c>
      <c r="G19" s="30"/>
      <c r="J19" s="22"/>
      <c r="K19" s="22"/>
    </row>
    <row r="20" spans="1:11" ht="11.25">
      <c r="A20" s="51" t="s">
        <v>23</v>
      </c>
      <c r="B20" s="52"/>
      <c r="C20" s="53"/>
      <c r="D20" s="31">
        <v>790</v>
      </c>
      <c r="E20" s="25">
        <v>633</v>
      </c>
      <c r="F20" s="24">
        <f t="shared" si="0"/>
        <v>694.1463414634147</v>
      </c>
      <c r="J20" s="22"/>
      <c r="K20" s="22"/>
    </row>
    <row r="21" spans="1:11" ht="11.25">
      <c r="A21" s="51" t="s">
        <v>24</v>
      </c>
      <c r="B21" s="52"/>
      <c r="C21" s="53"/>
      <c r="D21" s="31">
        <v>1194</v>
      </c>
      <c r="E21" s="25">
        <v>406</v>
      </c>
      <c r="F21" s="24">
        <f t="shared" si="0"/>
        <v>780.4878048780488</v>
      </c>
      <c r="J21" s="22"/>
      <c r="K21" s="22"/>
    </row>
    <row r="22" spans="1:11" ht="11.25">
      <c r="A22" s="51" t="s">
        <v>25</v>
      </c>
      <c r="B22" s="52"/>
      <c r="C22" s="53"/>
      <c r="D22" s="31">
        <v>333</v>
      </c>
      <c r="E22" s="25">
        <v>381</v>
      </c>
      <c r="F22" s="24">
        <f t="shared" si="0"/>
        <v>348.2926829268293</v>
      </c>
      <c r="J22" s="22"/>
      <c r="K22" s="22"/>
    </row>
    <row r="23" spans="1:11" ht="11.25">
      <c r="A23" s="51" t="s">
        <v>26</v>
      </c>
      <c r="B23" s="52"/>
      <c r="C23" s="53"/>
      <c r="D23" s="26">
        <v>2318</v>
      </c>
      <c r="E23" s="26">
        <v>2130</v>
      </c>
      <c r="F23" s="24">
        <f t="shared" si="0"/>
        <v>2169.756097560976</v>
      </c>
      <c r="J23" s="22"/>
      <c r="K23" s="22"/>
    </row>
    <row r="24" spans="1:11" ht="11.25">
      <c r="A24" s="59" t="s">
        <v>28</v>
      </c>
      <c r="B24" s="59"/>
      <c r="C24" s="59"/>
      <c r="D24" s="26">
        <v>19</v>
      </c>
      <c r="E24" s="26">
        <v>1</v>
      </c>
      <c r="F24" s="24">
        <f t="shared" si="0"/>
        <v>9.756097560975611</v>
      </c>
      <c r="J24" s="22"/>
      <c r="K24" s="22"/>
    </row>
    <row r="28" ht="11.25" customHeight="1"/>
  </sheetData>
  <sheetProtection/>
  <mergeCells count="24">
    <mergeCell ref="A19:C19"/>
    <mergeCell ref="A20:C20"/>
    <mergeCell ref="A21:C21"/>
    <mergeCell ref="A22:C22"/>
    <mergeCell ref="A23:C23"/>
    <mergeCell ref="A24:C24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2:C12"/>
    <mergeCell ref="A13:C13"/>
    <mergeCell ref="A14:C1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ES\k.chernova (WST-KIR-129)</cp:lastModifiedBy>
  <dcterms:created xsi:type="dcterms:W3CDTF">2016-06-29T12:51:32Z</dcterms:created>
  <dcterms:modified xsi:type="dcterms:W3CDTF">2023-06-26T07:13:38Z</dcterms:modified>
  <cp:category/>
  <cp:version/>
  <cp:contentType/>
  <cp:contentStatus/>
</cp:coreProperties>
</file>